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ΑΡΧΕΙΑ ΓΙΑ ΜΕΤΑΤΡΟΠΗ\4Κ_2022_ΤΕ_ΠΡΟΣΩΡ_ΕΥΡΥ_ΝΑΙ\"/>
    </mc:Choice>
  </mc:AlternateContent>
  <bookViews>
    <workbookView xWindow="0" yWindow="0" windowWidth="28800" windowHeight="12300"/>
  </bookViews>
  <sheets>
    <sheet name="4Κ_2022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C11" i="1"/>
  <c r="B12" i="1"/>
  <c r="B13" i="1"/>
  <c r="B14" i="1"/>
  <c r="B15" i="1"/>
  <c r="B16" i="1"/>
  <c r="B17" i="1"/>
  <c r="B18" i="1"/>
  <c r="B19" i="1"/>
  <c r="B20" i="1"/>
  <c r="B21" i="1"/>
  <c r="C21" i="1"/>
  <c r="B22" i="1"/>
  <c r="B23" i="1"/>
  <c r="B24" i="1"/>
  <c r="B25" i="1"/>
  <c r="B26" i="1"/>
  <c r="C26" i="1"/>
  <c r="B27" i="1"/>
  <c r="B28" i="1"/>
  <c r="C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C41" i="1"/>
  <c r="B42" i="1"/>
  <c r="B43" i="1"/>
  <c r="B44" i="1"/>
  <c r="C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C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C91" i="1"/>
  <c r="B92" i="1"/>
  <c r="B93" i="1"/>
  <c r="C93" i="1"/>
  <c r="B94" i="1"/>
  <c r="B95" i="1"/>
  <c r="B96" i="1"/>
  <c r="B97" i="1"/>
  <c r="B98" i="1"/>
  <c r="B99" i="1"/>
  <c r="B100" i="1"/>
  <c r="B101" i="1"/>
  <c r="C101" i="1"/>
  <c r="B102" i="1"/>
  <c r="B103" i="1"/>
  <c r="B104" i="1"/>
  <c r="B105" i="1"/>
  <c r="B106" i="1"/>
  <c r="B107" i="1"/>
  <c r="B108" i="1"/>
  <c r="B109" i="1"/>
  <c r="B110" i="1"/>
  <c r="B111" i="1"/>
  <c r="B112" i="1"/>
  <c r="C112" i="1"/>
  <c r="B113" i="1"/>
  <c r="B114" i="1"/>
  <c r="B115" i="1"/>
  <c r="B116" i="1"/>
  <c r="B117" i="1"/>
  <c r="B118" i="1"/>
  <c r="B119" i="1"/>
  <c r="B120" i="1"/>
  <c r="B121" i="1"/>
  <c r="B122" i="1"/>
  <c r="C122" i="1"/>
  <c r="B123" i="1"/>
  <c r="B124" i="1"/>
  <c r="B125" i="1"/>
  <c r="B126" i="1"/>
  <c r="C126" i="1"/>
  <c r="B127" i="1"/>
  <c r="B128" i="1"/>
  <c r="B129" i="1"/>
  <c r="B130" i="1"/>
  <c r="B131" i="1"/>
  <c r="B132" i="1"/>
  <c r="C132" i="1"/>
  <c r="B133" i="1"/>
  <c r="B134" i="1"/>
  <c r="B135" i="1"/>
  <c r="B136" i="1"/>
  <c r="B137" i="1"/>
  <c r="B138" i="1"/>
  <c r="B139" i="1"/>
  <c r="B140" i="1"/>
  <c r="B141" i="1"/>
  <c r="C141" i="1"/>
  <c r="B142" i="1"/>
  <c r="B143" i="1"/>
  <c r="B144" i="1"/>
  <c r="B145" i="1"/>
  <c r="B146" i="1"/>
  <c r="C146" i="1"/>
  <c r="B147" i="1"/>
  <c r="B148" i="1"/>
  <c r="B149" i="1"/>
  <c r="C149" i="1"/>
  <c r="B150" i="1"/>
  <c r="B151" i="1"/>
  <c r="B152" i="1"/>
  <c r="B153" i="1"/>
  <c r="C153" i="1"/>
  <c r="B154" i="1"/>
  <c r="B155" i="1"/>
  <c r="B156" i="1"/>
  <c r="B157" i="1"/>
  <c r="C157" i="1"/>
  <c r="B158" i="1"/>
  <c r="C158" i="1"/>
  <c r="B159" i="1"/>
  <c r="B160" i="1"/>
  <c r="B161" i="1"/>
  <c r="B162" i="1"/>
  <c r="B163" i="1"/>
  <c r="C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C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C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C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C230" i="1"/>
</calcChain>
</file>

<file path=xl/sharedStrings.xml><?xml version="1.0" encoding="utf-8"?>
<sst xmlns="http://schemas.openxmlformats.org/spreadsheetml/2006/main" count="208" uniqueCount="44">
  <si>
    <t>ΠΛΗΡΩΣΗ ΘΕΣΕΩΝ ΜΕ ΣΕΙΡΑ ΠΡΟΤΕΡΑΙΟΤΗΤΑΣ (ΑΡΘΡΟ 18/Ν. 2190/1994) ΠΡΟΚΗΡΥΞΗ 4Κ/2022/28/06/2022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</si>
  <si>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</si>
  <si>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</si>
  <si>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</si>
  <si>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</si>
  <si>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</si>
  <si>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ΕΛΛΕΙΨΗ ΤΙΤΛΟΥ</t>
  </si>
  <si>
    <t>002, 003, 008, 013</t>
  </si>
  <si>
    <t>038, 039</t>
  </si>
  <si>
    <t>ΜΗ ΥΠΟΒΟΛΗ ΔΙΚΑΙΟΛΟΓΗΤΙΚΩΝ</t>
  </si>
  <si>
    <t>002, 003, 008</t>
  </si>
  <si>
    <t>001, 013</t>
  </si>
  <si>
    <t>002, 003</t>
  </si>
  <si>
    <t>ΕΛΛΕΙΨΗ ΤΙΤΛΟΥ, 003</t>
  </si>
  <si>
    <t>ΕΛΛΕΙΨΗ ΤΙΤΛΟΥ, 002, 003, 008, 013</t>
  </si>
  <si>
    <t>ΜΗ ΚΑΤΑΒΟΛΗ ΠΑΡΑΒΟΛΟΥ</t>
  </si>
  <si>
    <t>003, 013</t>
  </si>
  <si>
    <t>ΠΑΡΑΒΟΛΟ ΔΕΣΜΕΥΜΕΝΟ Σ΄ ΑΛΛΗ ΠΡΟΚΗΡΥΞΗ</t>
  </si>
  <si>
    <t>002, 008, 013, 038</t>
  </si>
  <si>
    <t>008, 013</t>
  </si>
  <si>
    <t>001, 002, 008</t>
  </si>
  <si>
    <t>ΕΛΛΕΙΨΗ ΤΙΤΛΟΥ, 002, 008</t>
  </si>
  <si>
    <t>ΕΛΛΕΙΨΗ ΤΙΤΛΟΥ, 008, 013</t>
  </si>
  <si>
    <t>ΕΛΛΕΙΨΗ ΤΙΤΛΟΥ, 008, 013, 038, 039</t>
  </si>
  <si>
    <t>ΕΛΛΕΙΨΗ ΤΙΤΛΟΥ, 008, 038, 039</t>
  </si>
  <si>
    <t>ΜΗ ΥΠΟΒΟΛΗ ΑΠΟΔΕΚΤΟΥ, ΣΥΜΦΩΝΑ ΜΕ ΤΗΝ ΠΡΟΚΗΡΥΞΗ, ΒΑΣΙΚΟΥ ΤΙΤΛΟΥ ΣΠΟΥΔΩΝ (ΕΛΛΕΙΨΗ ΤΙΤΛΟΥ)</t>
  </si>
  <si>
    <t>ΕΛΛΕΙΨΗ ΤΙΤΛΟΥ, 008</t>
  </si>
  <si>
    <t>002, 008, 013</t>
  </si>
  <si>
    <t>002, 038, 039</t>
  </si>
  <si>
    <t>ΕΛΛΕΙΨΗ ΤΙΤΛΟΥ, 002, 003, 008, 013, 038, 039</t>
  </si>
  <si>
    <t>001, 003</t>
  </si>
  <si>
    <t>ΕΛΛΕΙΨΗ ΤΙΤΛΟΥ, 013</t>
  </si>
  <si>
    <t>002, 003, 038, 039</t>
  </si>
  <si>
    <t>001, 008, 013, 038, 039</t>
  </si>
  <si>
    <t>002, 039</t>
  </si>
  <si>
    <t>003, 038</t>
  </si>
  <si>
    <t>002, 003, 038</t>
  </si>
  <si>
    <t>002, 038</t>
  </si>
  <si>
    <t>ΕΛΛΕΙΨΗ ΤΙΤΛΟΥ, 001, 002, 003, 008, 038, 039</t>
  </si>
  <si>
    <t>002, 003, 008, 013, 038, 039</t>
  </si>
  <si>
    <t>ΕΛΛΕΙΨΗ ΤΙΤΛΟΥ, 002, 008, 013</t>
  </si>
  <si>
    <t>002, 003, 039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</si>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</sst>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5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"00831710"</f>
        <v>00831710</v>
      </c>
      <c r="C7" t="s">
        <v>6</v>
      </c>
    </row>
    <row r="8" spans="1:3" x14ac:dyDescent="0.25">
      <c r="A8">
        <v>2</v>
      </c>
      <c r="B8" t="str">
        <f>"00454029"</f>
        <v>00454029</v>
      </c>
      <c r="C8" t="s">
        <v>7</v>
      </c>
    </row>
    <row r="9" spans="1:3" x14ac:dyDescent="0.25">
      <c r="A9">
        <v>3</v>
      </c>
      <c r="B9" t="str">
        <f>"201402010117"</f>
        <v>201402010117</v>
      </c>
      <c r="C9" t="s">
        <v>8</v>
      </c>
    </row>
    <row r="10" spans="1:3" x14ac:dyDescent="0.25">
      <c r="A10">
        <v>4</v>
      </c>
      <c r="B10" t="str">
        <f>"00871120"</f>
        <v>00871120</v>
      </c>
      <c r="C10" t="s">
        <v>9</v>
      </c>
    </row>
    <row r="11" spans="1:3" x14ac:dyDescent="0.25">
      <c r="A11">
        <v>5</v>
      </c>
      <c r="B11" t="str">
        <f>"00462225"</f>
        <v>00462225</v>
      </c>
      <c r="C11" t="str">
        <f>"013"</f>
        <v>013</v>
      </c>
    </row>
    <row r="12" spans="1:3" x14ac:dyDescent="0.25">
      <c r="A12">
        <v>6</v>
      </c>
      <c r="B12" t="str">
        <f>"201402007050"</f>
        <v>201402007050</v>
      </c>
      <c r="C12" t="s">
        <v>9</v>
      </c>
    </row>
    <row r="13" spans="1:3" x14ac:dyDescent="0.25">
      <c r="A13">
        <v>7</v>
      </c>
      <c r="B13" t="str">
        <f>"201406001388"</f>
        <v>201406001388</v>
      </c>
      <c r="C13" t="s">
        <v>9</v>
      </c>
    </row>
    <row r="14" spans="1:3" x14ac:dyDescent="0.25">
      <c r="A14">
        <v>8</v>
      </c>
      <c r="B14" t="str">
        <f>"00128068"</f>
        <v>00128068</v>
      </c>
      <c r="C14" t="s">
        <v>10</v>
      </c>
    </row>
    <row r="15" spans="1:3" x14ac:dyDescent="0.25">
      <c r="A15">
        <v>9</v>
      </c>
      <c r="B15" t="str">
        <f>"00021231"</f>
        <v>00021231</v>
      </c>
      <c r="C15" t="s">
        <v>9</v>
      </c>
    </row>
    <row r="16" spans="1:3" x14ac:dyDescent="0.25">
      <c r="A16">
        <v>10</v>
      </c>
      <c r="B16" t="str">
        <f>"201511013154"</f>
        <v>201511013154</v>
      </c>
      <c r="C16" t="s">
        <v>6</v>
      </c>
    </row>
    <row r="17" spans="1:3" x14ac:dyDescent="0.25">
      <c r="A17">
        <v>11</v>
      </c>
      <c r="B17" t="str">
        <f>"00214883"</f>
        <v>00214883</v>
      </c>
      <c r="C17" t="s">
        <v>11</v>
      </c>
    </row>
    <row r="18" spans="1:3" x14ac:dyDescent="0.25">
      <c r="A18">
        <v>12</v>
      </c>
      <c r="B18" t="str">
        <f>"201402006214"</f>
        <v>201402006214</v>
      </c>
      <c r="C18" t="s">
        <v>12</v>
      </c>
    </row>
    <row r="19" spans="1:3" x14ac:dyDescent="0.25">
      <c r="A19">
        <v>13</v>
      </c>
      <c r="B19" t="str">
        <f>"00488515"</f>
        <v>00488515</v>
      </c>
      <c r="C19" t="s">
        <v>13</v>
      </c>
    </row>
    <row r="20" spans="1:3" x14ac:dyDescent="0.25">
      <c r="A20">
        <v>14</v>
      </c>
      <c r="B20" t="str">
        <f>"00480395"</f>
        <v>00480395</v>
      </c>
      <c r="C20" t="s">
        <v>6</v>
      </c>
    </row>
    <row r="21" spans="1:3" x14ac:dyDescent="0.25">
      <c r="A21">
        <v>15</v>
      </c>
      <c r="B21" t="str">
        <f>"201303000429"</f>
        <v>201303000429</v>
      </c>
      <c r="C21" t="str">
        <f>"003"</f>
        <v>003</v>
      </c>
    </row>
    <row r="22" spans="1:3" x14ac:dyDescent="0.25">
      <c r="A22">
        <v>16</v>
      </c>
      <c r="B22" t="str">
        <f>"00216116"</f>
        <v>00216116</v>
      </c>
      <c r="C22" t="s">
        <v>9</v>
      </c>
    </row>
    <row r="23" spans="1:3" x14ac:dyDescent="0.25">
      <c r="A23">
        <v>17</v>
      </c>
      <c r="B23" t="str">
        <f>"00809325"</f>
        <v>00809325</v>
      </c>
      <c r="C23" t="s">
        <v>6</v>
      </c>
    </row>
    <row r="24" spans="1:3" x14ac:dyDescent="0.25">
      <c r="A24">
        <v>18</v>
      </c>
      <c r="B24" t="str">
        <f>"00092836"</f>
        <v>00092836</v>
      </c>
      <c r="C24" t="s">
        <v>14</v>
      </c>
    </row>
    <row r="25" spans="1:3" x14ac:dyDescent="0.25">
      <c r="A25">
        <v>19</v>
      </c>
      <c r="B25" t="str">
        <f>"00246516"</f>
        <v>00246516</v>
      </c>
      <c r="C25" t="s">
        <v>15</v>
      </c>
    </row>
    <row r="26" spans="1:3" x14ac:dyDescent="0.25">
      <c r="A26">
        <v>20</v>
      </c>
      <c r="B26" t="str">
        <f>"00653195"</f>
        <v>00653195</v>
      </c>
      <c r="C26" t="str">
        <f>"003"</f>
        <v>003</v>
      </c>
    </row>
    <row r="27" spans="1:3" x14ac:dyDescent="0.25">
      <c r="A27">
        <v>21</v>
      </c>
      <c r="B27" t="str">
        <f>"00344125"</f>
        <v>00344125</v>
      </c>
      <c r="C27" t="s">
        <v>13</v>
      </c>
    </row>
    <row r="28" spans="1:3" x14ac:dyDescent="0.25">
      <c r="A28">
        <v>22</v>
      </c>
      <c r="B28" t="str">
        <f>"00637407"</f>
        <v>00637407</v>
      </c>
      <c r="C28" t="str">
        <f>"038"</f>
        <v>038</v>
      </c>
    </row>
    <row r="29" spans="1:3" x14ac:dyDescent="0.25">
      <c r="A29">
        <v>23</v>
      </c>
      <c r="B29" t="str">
        <f>"00783675"</f>
        <v>00783675</v>
      </c>
      <c r="C29" t="s">
        <v>16</v>
      </c>
    </row>
    <row r="30" spans="1:3" x14ac:dyDescent="0.25">
      <c r="A30">
        <v>24</v>
      </c>
      <c r="B30" t="str">
        <f>"201412000416"</f>
        <v>201412000416</v>
      </c>
      <c r="C30" t="s">
        <v>9</v>
      </c>
    </row>
    <row r="31" spans="1:3" x14ac:dyDescent="0.25">
      <c r="A31">
        <v>25</v>
      </c>
      <c r="B31" t="str">
        <f>"00873905"</f>
        <v>00873905</v>
      </c>
      <c r="C31" t="s">
        <v>14</v>
      </c>
    </row>
    <row r="32" spans="1:3" x14ac:dyDescent="0.25">
      <c r="A32">
        <v>26</v>
      </c>
      <c r="B32" t="str">
        <f>"201511036177"</f>
        <v>201511036177</v>
      </c>
      <c r="C32" t="s">
        <v>8</v>
      </c>
    </row>
    <row r="33" spans="1:3" x14ac:dyDescent="0.25">
      <c r="A33">
        <v>27</v>
      </c>
      <c r="B33" t="str">
        <f>"201408000270"</f>
        <v>201408000270</v>
      </c>
      <c r="C33" t="s">
        <v>17</v>
      </c>
    </row>
    <row r="34" spans="1:3" x14ac:dyDescent="0.25">
      <c r="A34">
        <v>28</v>
      </c>
      <c r="B34" t="str">
        <f>"00836352"</f>
        <v>00836352</v>
      </c>
      <c r="C34" t="s">
        <v>9</v>
      </c>
    </row>
    <row r="35" spans="1:3" x14ac:dyDescent="0.25">
      <c r="A35">
        <v>29</v>
      </c>
      <c r="B35" t="str">
        <f>"201406002303"</f>
        <v>201406002303</v>
      </c>
      <c r="C35" t="s">
        <v>18</v>
      </c>
    </row>
    <row r="36" spans="1:3" x14ac:dyDescent="0.25">
      <c r="A36">
        <v>30</v>
      </c>
      <c r="B36" t="str">
        <f>"200809000588"</f>
        <v>200809000588</v>
      </c>
      <c r="C36" t="s">
        <v>19</v>
      </c>
    </row>
    <row r="37" spans="1:3" x14ac:dyDescent="0.25">
      <c r="A37">
        <v>31</v>
      </c>
      <c r="B37" t="str">
        <f>"00012067"</f>
        <v>00012067</v>
      </c>
      <c r="C37" t="s">
        <v>8</v>
      </c>
    </row>
    <row r="38" spans="1:3" x14ac:dyDescent="0.25">
      <c r="A38">
        <v>32</v>
      </c>
      <c r="B38" t="str">
        <f>"00873791"</f>
        <v>00873791</v>
      </c>
      <c r="C38" t="s">
        <v>20</v>
      </c>
    </row>
    <row r="39" spans="1:3" x14ac:dyDescent="0.25">
      <c r="A39">
        <v>33</v>
      </c>
      <c r="B39" t="str">
        <f>"200905000640"</f>
        <v>200905000640</v>
      </c>
      <c r="C39" t="s">
        <v>6</v>
      </c>
    </row>
    <row r="40" spans="1:3" x14ac:dyDescent="0.25">
      <c r="A40">
        <v>34</v>
      </c>
      <c r="B40" t="str">
        <f>"200712003049"</f>
        <v>200712003049</v>
      </c>
      <c r="C40" t="s">
        <v>21</v>
      </c>
    </row>
    <row r="41" spans="1:3" x14ac:dyDescent="0.25">
      <c r="A41">
        <v>35</v>
      </c>
      <c r="B41" t="str">
        <f>"201411002390"</f>
        <v>201411002390</v>
      </c>
      <c r="C41" t="str">
        <f>"013"</f>
        <v>013</v>
      </c>
    </row>
    <row r="42" spans="1:3" x14ac:dyDescent="0.25">
      <c r="A42">
        <v>36</v>
      </c>
      <c r="B42" t="str">
        <f>"00762767"</f>
        <v>00762767</v>
      </c>
      <c r="C42" t="s">
        <v>9</v>
      </c>
    </row>
    <row r="43" spans="1:3" x14ac:dyDescent="0.25">
      <c r="A43">
        <v>37</v>
      </c>
      <c r="B43" t="str">
        <f>"201405000711"</f>
        <v>201405000711</v>
      </c>
      <c r="C43" t="s">
        <v>9</v>
      </c>
    </row>
    <row r="44" spans="1:3" x14ac:dyDescent="0.25">
      <c r="A44">
        <v>38</v>
      </c>
      <c r="B44" t="str">
        <f>"201511018729"</f>
        <v>201511018729</v>
      </c>
      <c r="C44" t="str">
        <f>"039"</f>
        <v>039</v>
      </c>
    </row>
    <row r="45" spans="1:3" x14ac:dyDescent="0.25">
      <c r="A45">
        <v>39</v>
      </c>
      <c r="B45" t="str">
        <f>"00717600"</f>
        <v>00717600</v>
      </c>
      <c r="C45" t="s">
        <v>15</v>
      </c>
    </row>
    <row r="46" spans="1:3" x14ac:dyDescent="0.25">
      <c r="A46">
        <v>40</v>
      </c>
      <c r="B46" t="str">
        <f>"200801004786"</f>
        <v>200801004786</v>
      </c>
      <c r="C46" t="s">
        <v>16</v>
      </c>
    </row>
    <row r="47" spans="1:3" x14ac:dyDescent="0.25">
      <c r="A47">
        <v>41</v>
      </c>
      <c r="B47" t="str">
        <f>"200801004363"</f>
        <v>200801004363</v>
      </c>
      <c r="C47" t="s">
        <v>9</v>
      </c>
    </row>
    <row r="48" spans="1:3" x14ac:dyDescent="0.25">
      <c r="A48">
        <v>42</v>
      </c>
      <c r="B48" t="str">
        <f>"201406004252"</f>
        <v>201406004252</v>
      </c>
      <c r="C48" t="s">
        <v>10</v>
      </c>
    </row>
    <row r="49" spans="1:3" x14ac:dyDescent="0.25">
      <c r="A49">
        <v>43</v>
      </c>
      <c r="B49" t="str">
        <f>"00012044"</f>
        <v>00012044</v>
      </c>
      <c r="C49" t="s">
        <v>9</v>
      </c>
    </row>
    <row r="50" spans="1:3" x14ac:dyDescent="0.25">
      <c r="A50">
        <v>44</v>
      </c>
      <c r="B50" t="str">
        <f>"201304000694"</f>
        <v>201304000694</v>
      </c>
      <c r="C50" t="s">
        <v>13</v>
      </c>
    </row>
    <row r="51" spans="1:3" x14ac:dyDescent="0.25">
      <c r="A51">
        <v>45</v>
      </c>
      <c r="B51" t="str">
        <f>"00547241"</f>
        <v>00547241</v>
      </c>
      <c r="C51" t="s">
        <v>15</v>
      </c>
    </row>
    <row r="52" spans="1:3" x14ac:dyDescent="0.25">
      <c r="A52">
        <v>46</v>
      </c>
      <c r="B52" t="str">
        <f>"201409003877"</f>
        <v>201409003877</v>
      </c>
      <c r="C52" t="s">
        <v>9</v>
      </c>
    </row>
    <row r="53" spans="1:3" x14ac:dyDescent="0.25">
      <c r="A53">
        <v>47</v>
      </c>
      <c r="B53" t="str">
        <f>"200801009555"</f>
        <v>200801009555</v>
      </c>
      <c r="C53" t="s">
        <v>8</v>
      </c>
    </row>
    <row r="54" spans="1:3" x14ac:dyDescent="0.25">
      <c r="A54">
        <v>48</v>
      </c>
      <c r="B54" t="str">
        <f>"00505519"</f>
        <v>00505519</v>
      </c>
      <c r="C54" t="s">
        <v>10</v>
      </c>
    </row>
    <row r="55" spans="1:3" x14ac:dyDescent="0.25">
      <c r="A55">
        <v>49</v>
      </c>
      <c r="B55" t="str">
        <f>"201511030966"</f>
        <v>201511030966</v>
      </c>
      <c r="C55" t="s">
        <v>9</v>
      </c>
    </row>
    <row r="56" spans="1:3" x14ac:dyDescent="0.25">
      <c r="A56">
        <v>50</v>
      </c>
      <c r="B56" t="str">
        <f>"201511018104"</f>
        <v>201511018104</v>
      </c>
      <c r="C56" t="s">
        <v>22</v>
      </c>
    </row>
    <row r="57" spans="1:3" x14ac:dyDescent="0.25">
      <c r="A57">
        <v>51</v>
      </c>
      <c r="B57" t="str">
        <f>"00445505"</f>
        <v>00445505</v>
      </c>
      <c r="C57" t="s">
        <v>9</v>
      </c>
    </row>
    <row r="58" spans="1:3" x14ac:dyDescent="0.25">
      <c r="A58">
        <v>52</v>
      </c>
      <c r="B58" t="str">
        <f>"00588249"</f>
        <v>00588249</v>
      </c>
      <c r="C58" t="s">
        <v>6</v>
      </c>
    </row>
    <row r="59" spans="1:3" x14ac:dyDescent="0.25">
      <c r="A59">
        <v>53</v>
      </c>
      <c r="B59" t="str">
        <f>"201011000169"</f>
        <v>201011000169</v>
      </c>
      <c r="C59" t="s">
        <v>9</v>
      </c>
    </row>
    <row r="60" spans="1:3" x14ac:dyDescent="0.25">
      <c r="A60">
        <v>54</v>
      </c>
      <c r="B60" t="str">
        <f>"00839804"</f>
        <v>00839804</v>
      </c>
      <c r="C60" t="s">
        <v>14</v>
      </c>
    </row>
    <row r="61" spans="1:3" x14ac:dyDescent="0.25">
      <c r="A61">
        <v>55</v>
      </c>
      <c r="B61" t="str">
        <f>"00213500"</f>
        <v>00213500</v>
      </c>
      <c r="C61" t="s">
        <v>9</v>
      </c>
    </row>
    <row r="62" spans="1:3" x14ac:dyDescent="0.25">
      <c r="A62">
        <v>56</v>
      </c>
      <c r="B62" t="str">
        <f>"201406017907"</f>
        <v>201406017907</v>
      </c>
      <c r="C62" t="s">
        <v>15</v>
      </c>
    </row>
    <row r="63" spans="1:3" x14ac:dyDescent="0.25">
      <c r="A63">
        <v>57</v>
      </c>
      <c r="B63" t="str">
        <f>"00011609"</f>
        <v>00011609</v>
      </c>
      <c r="C63" t="s">
        <v>23</v>
      </c>
    </row>
    <row r="64" spans="1:3" x14ac:dyDescent="0.25">
      <c r="A64">
        <v>58</v>
      </c>
      <c r="B64" t="str">
        <f>"00846336"</f>
        <v>00846336</v>
      </c>
      <c r="C64" t="s">
        <v>16</v>
      </c>
    </row>
    <row r="65" spans="1:3" x14ac:dyDescent="0.25">
      <c r="A65">
        <v>59</v>
      </c>
      <c r="B65" t="str">
        <f>"00107550"</f>
        <v>00107550</v>
      </c>
      <c r="C65" t="s">
        <v>8</v>
      </c>
    </row>
    <row r="66" spans="1:3" x14ac:dyDescent="0.25">
      <c r="A66">
        <v>60</v>
      </c>
      <c r="B66" t="str">
        <f>"201406011512"</f>
        <v>201406011512</v>
      </c>
      <c r="C66" t="s">
        <v>24</v>
      </c>
    </row>
    <row r="67" spans="1:3" x14ac:dyDescent="0.25">
      <c r="A67">
        <v>61</v>
      </c>
      <c r="B67" t="str">
        <f>"00209345"</f>
        <v>00209345</v>
      </c>
      <c r="C67" t="s">
        <v>13</v>
      </c>
    </row>
    <row r="68" spans="1:3" x14ac:dyDescent="0.25">
      <c r="A68">
        <v>62</v>
      </c>
      <c r="B68" t="str">
        <f>"201511016560"</f>
        <v>201511016560</v>
      </c>
      <c r="C68" t="s">
        <v>25</v>
      </c>
    </row>
    <row r="69" spans="1:3" x14ac:dyDescent="0.25">
      <c r="A69">
        <v>63</v>
      </c>
      <c r="B69" t="str">
        <f>"00242389"</f>
        <v>00242389</v>
      </c>
      <c r="C69" t="s">
        <v>9</v>
      </c>
    </row>
    <row r="70" spans="1:3" x14ac:dyDescent="0.25">
      <c r="A70">
        <v>64</v>
      </c>
      <c r="B70" t="str">
        <f>"201406007422"</f>
        <v>201406007422</v>
      </c>
      <c r="C70" t="s">
        <v>26</v>
      </c>
    </row>
    <row r="71" spans="1:3" x14ac:dyDescent="0.25">
      <c r="A71">
        <v>65</v>
      </c>
      <c r="B71" t="str">
        <f>"00875738"</f>
        <v>00875738</v>
      </c>
      <c r="C71" t="str">
        <f>"008"</f>
        <v>008</v>
      </c>
    </row>
    <row r="72" spans="1:3" x14ac:dyDescent="0.25">
      <c r="A72">
        <v>66</v>
      </c>
      <c r="B72" t="str">
        <f>"201404000049"</f>
        <v>201404000049</v>
      </c>
      <c r="C72" t="s">
        <v>7</v>
      </c>
    </row>
    <row r="73" spans="1:3" x14ac:dyDescent="0.25">
      <c r="A73">
        <v>67</v>
      </c>
      <c r="B73" t="str">
        <f>"00217101"</f>
        <v>00217101</v>
      </c>
      <c r="C73" t="s">
        <v>19</v>
      </c>
    </row>
    <row r="74" spans="1:3" x14ac:dyDescent="0.25">
      <c r="A74">
        <v>68</v>
      </c>
      <c r="B74" t="str">
        <f>"00872050"</f>
        <v>00872050</v>
      </c>
      <c r="C74" t="s">
        <v>11</v>
      </c>
    </row>
    <row r="75" spans="1:3" x14ac:dyDescent="0.25">
      <c r="A75">
        <v>69</v>
      </c>
      <c r="B75" t="str">
        <f>"00409200"</f>
        <v>00409200</v>
      </c>
      <c r="C75" t="s">
        <v>8</v>
      </c>
    </row>
    <row r="76" spans="1:3" x14ac:dyDescent="0.25">
      <c r="A76">
        <v>70</v>
      </c>
      <c r="B76" t="str">
        <f>"00274225"</f>
        <v>00274225</v>
      </c>
      <c r="C76" t="s">
        <v>27</v>
      </c>
    </row>
    <row r="77" spans="1:3" x14ac:dyDescent="0.25">
      <c r="A77">
        <v>71</v>
      </c>
      <c r="B77" t="str">
        <f>"00234576"</f>
        <v>00234576</v>
      </c>
      <c r="C77" t="s">
        <v>27</v>
      </c>
    </row>
    <row r="78" spans="1:3" x14ac:dyDescent="0.25">
      <c r="A78">
        <v>72</v>
      </c>
      <c r="B78" t="str">
        <f>"00841880"</f>
        <v>00841880</v>
      </c>
      <c r="C78" t="s">
        <v>9</v>
      </c>
    </row>
    <row r="79" spans="1:3" x14ac:dyDescent="0.25">
      <c r="A79">
        <v>73</v>
      </c>
      <c r="B79" t="str">
        <f>"00355146"</f>
        <v>00355146</v>
      </c>
      <c r="C79" t="s">
        <v>6</v>
      </c>
    </row>
    <row r="80" spans="1:3" x14ac:dyDescent="0.25">
      <c r="A80">
        <v>74</v>
      </c>
      <c r="B80" t="str">
        <f>"00173684"</f>
        <v>00173684</v>
      </c>
      <c r="C80" t="s">
        <v>9</v>
      </c>
    </row>
    <row r="81" spans="1:3" x14ac:dyDescent="0.25">
      <c r="A81">
        <v>75</v>
      </c>
      <c r="B81" t="str">
        <f>"00714587"</f>
        <v>00714587</v>
      </c>
      <c r="C81" t="s">
        <v>8</v>
      </c>
    </row>
    <row r="82" spans="1:3" x14ac:dyDescent="0.25">
      <c r="A82">
        <v>76</v>
      </c>
      <c r="B82" t="str">
        <f>"201604004885"</f>
        <v>201604004885</v>
      </c>
      <c r="C82" t="s">
        <v>23</v>
      </c>
    </row>
    <row r="83" spans="1:3" x14ac:dyDescent="0.25">
      <c r="A83">
        <v>77</v>
      </c>
      <c r="B83" t="str">
        <f>"00875174"</f>
        <v>00875174</v>
      </c>
      <c r="C83" t="s">
        <v>13</v>
      </c>
    </row>
    <row r="84" spans="1:3" x14ac:dyDescent="0.25">
      <c r="A84">
        <v>78</v>
      </c>
      <c r="B84" t="str">
        <f>"201401001079"</f>
        <v>201401001079</v>
      </c>
      <c r="C84" t="s">
        <v>6</v>
      </c>
    </row>
    <row r="85" spans="1:3" x14ac:dyDescent="0.25">
      <c r="A85">
        <v>79</v>
      </c>
      <c r="B85" t="str">
        <f>"00010034"</f>
        <v>00010034</v>
      </c>
      <c r="C85" t="s">
        <v>8</v>
      </c>
    </row>
    <row r="86" spans="1:3" x14ac:dyDescent="0.25">
      <c r="A86">
        <v>80</v>
      </c>
      <c r="B86" t="str">
        <f>"201511023491"</f>
        <v>201511023491</v>
      </c>
      <c r="C86" t="s">
        <v>15</v>
      </c>
    </row>
    <row r="87" spans="1:3" x14ac:dyDescent="0.25">
      <c r="A87">
        <v>81</v>
      </c>
      <c r="B87" t="str">
        <f>"00305057"</f>
        <v>00305057</v>
      </c>
      <c r="C87" t="s">
        <v>9</v>
      </c>
    </row>
    <row r="88" spans="1:3" x14ac:dyDescent="0.25">
      <c r="A88">
        <v>82</v>
      </c>
      <c r="B88" t="str">
        <f>"00019316"</f>
        <v>00019316</v>
      </c>
      <c r="C88" t="s">
        <v>13</v>
      </c>
    </row>
    <row r="89" spans="1:3" x14ac:dyDescent="0.25">
      <c r="A89">
        <v>83</v>
      </c>
      <c r="B89" t="str">
        <f>"00022444"</f>
        <v>00022444</v>
      </c>
      <c r="C89" t="s">
        <v>9</v>
      </c>
    </row>
    <row r="90" spans="1:3" x14ac:dyDescent="0.25">
      <c r="A90">
        <v>84</v>
      </c>
      <c r="B90" t="str">
        <f>"00340114"</f>
        <v>00340114</v>
      </c>
      <c r="C90" t="s">
        <v>28</v>
      </c>
    </row>
    <row r="91" spans="1:3" x14ac:dyDescent="0.25">
      <c r="A91">
        <v>85</v>
      </c>
      <c r="B91" t="str">
        <f>"00842286"</f>
        <v>00842286</v>
      </c>
      <c r="C91" t="str">
        <f>"003"</f>
        <v>003</v>
      </c>
    </row>
    <row r="92" spans="1:3" x14ac:dyDescent="0.25">
      <c r="A92">
        <v>86</v>
      </c>
      <c r="B92" t="str">
        <f>"00463421"</f>
        <v>00463421</v>
      </c>
      <c r="C92" t="s">
        <v>6</v>
      </c>
    </row>
    <row r="93" spans="1:3" x14ac:dyDescent="0.25">
      <c r="A93">
        <v>87</v>
      </c>
      <c r="B93" t="str">
        <f>"00002603"</f>
        <v>00002603</v>
      </c>
      <c r="C93" t="str">
        <f>"003"</f>
        <v>003</v>
      </c>
    </row>
    <row r="94" spans="1:3" x14ac:dyDescent="0.25">
      <c r="A94">
        <v>88</v>
      </c>
      <c r="B94" t="str">
        <f>"00492647"</f>
        <v>00492647</v>
      </c>
      <c r="C94" t="s">
        <v>13</v>
      </c>
    </row>
    <row r="95" spans="1:3" x14ac:dyDescent="0.25">
      <c r="A95">
        <v>89</v>
      </c>
      <c r="B95" t="str">
        <f>"00111103"</f>
        <v>00111103</v>
      </c>
      <c r="C95" t="s">
        <v>29</v>
      </c>
    </row>
    <row r="96" spans="1:3" x14ac:dyDescent="0.25">
      <c r="A96">
        <v>90</v>
      </c>
      <c r="B96" t="str">
        <f>"00546781"</f>
        <v>00546781</v>
      </c>
      <c r="C96" t="s">
        <v>30</v>
      </c>
    </row>
    <row r="97" spans="1:3" x14ac:dyDescent="0.25">
      <c r="A97">
        <v>91</v>
      </c>
      <c r="B97" t="str">
        <f>"201401000466"</f>
        <v>201401000466</v>
      </c>
      <c r="C97" t="s">
        <v>27</v>
      </c>
    </row>
    <row r="98" spans="1:3" x14ac:dyDescent="0.25">
      <c r="A98">
        <v>92</v>
      </c>
      <c r="B98" t="str">
        <f>"00874781"</f>
        <v>00874781</v>
      </c>
      <c r="C98" t="s">
        <v>6</v>
      </c>
    </row>
    <row r="99" spans="1:3" x14ac:dyDescent="0.25">
      <c r="A99">
        <v>93</v>
      </c>
      <c r="B99" t="str">
        <f>"00234701"</f>
        <v>00234701</v>
      </c>
      <c r="C99" t="s">
        <v>31</v>
      </c>
    </row>
    <row r="100" spans="1:3" x14ac:dyDescent="0.25">
      <c r="A100">
        <v>94</v>
      </c>
      <c r="B100" t="str">
        <f>"200802011455"</f>
        <v>200802011455</v>
      </c>
      <c r="C100" t="s">
        <v>9</v>
      </c>
    </row>
    <row r="101" spans="1:3" x14ac:dyDescent="0.25">
      <c r="A101">
        <v>95</v>
      </c>
      <c r="B101" t="str">
        <f>"201406009790"</f>
        <v>201406009790</v>
      </c>
      <c r="C101" t="str">
        <f>"013"</f>
        <v>013</v>
      </c>
    </row>
    <row r="102" spans="1:3" x14ac:dyDescent="0.25">
      <c r="A102">
        <v>96</v>
      </c>
      <c r="B102" t="str">
        <f>"00713803"</f>
        <v>00713803</v>
      </c>
      <c r="C102" t="s">
        <v>9</v>
      </c>
    </row>
    <row r="103" spans="1:3" x14ac:dyDescent="0.25">
      <c r="A103">
        <v>97</v>
      </c>
      <c r="B103" t="str">
        <f>"00849194"</f>
        <v>00849194</v>
      </c>
      <c r="C103" t="s">
        <v>17</v>
      </c>
    </row>
    <row r="104" spans="1:3" x14ac:dyDescent="0.25">
      <c r="A104">
        <v>98</v>
      </c>
      <c r="B104" t="str">
        <f>"201108000112"</f>
        <v>201108000112</v>
      </c>
      <c r="C104" t="s">
        <v>7</v>
      </c>
    </row>
    <row r="105" spans="1:3" x14ac:dyDescent="0.25">
      <c r="A105">
        <v>99</v>
      </c>
      <c r="B105" t="str">
        <f>"200802008336"</f>
        <v>200802008336</v>
      </c>
      <c r="C105" t="s">
        <v>32</v>
      </c>
    </row>
    <row r="106" spans="1:3" x14ac:dyDescent="0.25">
      <c r="A106">
        <v>100</v>
      </c>
      <c r="B106" t="str">
        <f>"00151160"</f>
        <v>00151160</v>
      </c>
      <c r="C106" t="s">
        <v>9</v>
      </c>
    </row>
    <row r="107" spans="1:3" x14ac:dyDescent="0.25">
      <c r="A107">
        <v>101</v>
      </c>
      <c r="B107" t="str">
        <f>"00202030"</f>
        <v>00202030</v>
      </c>
      <c r="C107" t="s">
        <v>9</v>
      </c>
    </row>
    <row r="108" spans="1:3" x14ac:dyDescent="0.25">
      <c r="A108">
        <v>102</v>
      </c>
      <c r="B108" t="str">
        <f>"201406004346"</f>
        <v>201406004346</v>
      </c>
      <c r="C108" t="s">
        <v>9</v>
      </c>
    </row>
    <row r="109" spans="1:3" x14ac:dyDescent="0.25">
      <c r="A109">
        <v>103</v>
      </c>
      <c r="B109" t="str">
        <f>"00872802"</f>
        <v>00872802</v>
      </c>
      <c r="C109" t="s">
        <v>33</v>
      </c>
    </row>
    <row r="110" spans="1:3" x14ac:dyDescent="0.25">
      <c r="A110">
        <v>104</v>
      </c>
      <c r="B110" t="str">
        <f>"200802008848"</f>
        <v>200802008848</v>
      </c>
      <c r="C110" t="s">
        <v>10</v>
      </c>
    </row>
    <row r="111" spans="1:3" x14ac:dyDescent="0.25">
      <c r="A111">
        <v>105</v>
      </c>
      <c r="B111" t="str">
        <f>"201310000003"</f>
        <v>201310000003</v>
      </c>
      <c r="C111" t="s">
        <v>28</v>
      </c>
    </row>
    <row r="112" spans="1:3" x14ac:dyDescent="0.25">
      <c r="A112">
        <v>106</v>
      </c>
      <c r="B112" t="str">
        <f>"00198935"</f>
        <v>00198935</v>
      </c>
      <c r="C112" t="str">
        <f>"003"</f>
        <v>003</v>
      </c>
    </row>
    <row r="113" spans="1:3" x14ac:dyDescent="0.25">
      <c r="A113">
        <v>107</v>
      </c>
      <c r="B113" t="str">
        <f>"00874178"</f>
        <v>00874178</v>
      </c>
      <c r="C113" t="s">
        <v>6</v>
      </c>
    </row>
    <row r="114" spans="1:3" x14ac:dyDescent="0.25">
      <c r="A114">
        <v>108</v>
      </c>
      <c r="B114" t="str">
        <f>"00586246"</f>
        <v>00586246</v>
      </c>
      <c r="C114" t="s">
        <v>7</v>
      </c>
    </row>
    <row r="115" spans="1:3" x14ac:dyDescent="0.25">
      <c r="A115">
        <v>109</v>
      </c>
      <c r="B115" t="str">
        <f>"00112868"</f>
        <v>00112868</v>
      </c>
      <c r="C115" t="s">
        <v>15</v>
      </c>
    </row>
    <row r="116" spans="1:3" x14ac:dyDescent="0.25">
      <c r="A116">
        <v>110</v>
      </c>
      <c r="B116" t="str">
        <f>"00656381"</f>
        <v>00656381</v>
      </c>
      <c r="C116" t="s">
        <v>9</v>
      </c>
    </row>
    <row r="117" spans="1:3" x14ac:dyDescent="0.25">
      <c r="A117">
        <v>111</v>
      </c>
      <c r="B117" t="str">
        <f>"00779190"</f>
        <v>00779190</v>
      </c>
      <c r="C117" t="s">
        <v>9</v>
      </c>
    </row>
    <row r="118" spans="1:3" x14ac:dyDescent="0.25">
      <c r="A118">
        <v>112</v>
      </c>
      <c r="B118" t="str">
        <f>"00847627"</f>
        <v>00847627</v>
      </c>
      <c r="C118" t="s">
        <v>21</v>
      </c>
    </row>
    <row r="119" spans="1:3" x14ac:dyDescent="0.25">
      <c r="A119">
        <v>113</v>
      </c>
      <c r="B119" t="str">
        <f>"00815453"</f>
        <v>00815453</v>
      </c>
      <c r="C119" t="s">
        <v>6</v>
      </c>
    </row>
    <row r="120" spans="1:3" x14ac:dyDescent="0.25">
      <c r="A120">
        <v>114</v>
      </c>
      <c r="B120" t="str">
        <f>"201406001744"</f>
        <v>201406001744</v>
      </c>
      <c r="C120" t="s">
        <v>9</v>
      </c>
    </row>
    <row r="121" spans="1:3" x14ac:dyDescent="0.25">
      <c r="A121">
        <v>115</v>
      </c>
      <c r="B121" t="str">
        <f>"00366644"</f>
        <v>00366644</v>
      </c>
      <c r="C121" t="s">
        <v>9</v>
      </c>
    </row>
    <row r="122" spans="1:3" x14ac:dyDescent="0.25">
      <c r="A122">
        <v>116</v>
      </c>
      <c r="B122" t="str">
        <f>"00834144"</f>
        <v>00834144</v>
      </c>
      <c r="C122" t="str">
        <f>"003"</f>
        <v>003</v>
      </c>
    </row>
    <row r="123" spans="1:3" x14ac:dyDescent="0.25">
      <c r="A123">
        <v>117</v>
      </c>
      <c r="B123" t="str">
        <f>"00618701"</f>
        <v>00618701</v>
      </c>
      <c r="C123" t="s">
        <v>13</v>
      </c>
    </row>
    <row r="124" spans="1:3" x14ac:dyDescent="0.25">
      <c r="A124">
        <v>118</v>
      </c>
      <c r="B124" t="str">
        <f>"00649688"</f>
        <v>00649688</v>
      </c>
      <c r="C124" t="s">
        <v>8</v>
      </c>
    </row>
    <row r="125" spans="1:3" x14ac:dyDescent="0.25">
      <c r="A125">
        <v>119</v>
      </c>
      <c r="B125" t="str">
        <f>"00187668"</f>
        <v>00187668</v>
      </c>
      <c r="C125" t="s">
        <v>6</v>
      </c>
    </row>
    <row r="126" spans="1:3" x14ac:dyDescent="0.25">
      <c r="A126">
        <v>120</v>
      </c>
      <c r="B126" t="str">
        <f>"00150141"</f>
        <v>00150141</v>
      </c>
      <c r="C126" t="str">
        <f>"003"</f>
        <v>003</v>
      </c>
    </row>
    <row r="127" spans="1:3" x14ac:dyDescent="0.25">
      <c r="A127">
        <v>121</v>
      </c>
      <c r="B127" t="str">
        <f>"00593276"</f>
        <v>00593276</v>
      </c>
      <c r="C127" t="s">
        <v>9</v>
      </c>
    </row>
    <row r="128" spans="1:3" x14ac:dyDescent="0.25">
      <c r="A128">
        <v>122</v>
      </c>
      <c r="B128" t="str">
        <f>"00792275"</f>
        <v>00792275</v>
      </c>
      <c r="C128" t="s">
        <v>6</v>
      </c>
    </row>
    <row r="129" spans="1:3" x14ac:dyDescent="0.25">
      <c r="A129">
        <v>123</v>
      </c>
      <c r="B129" t="str">
        <f>"00505145"</f>
        <v>00505145</v>
      </c>
      <c r="C129" t="s">
        <v>9</v>
      </c>
    </row>
    <row r="130" spans="1:3" x14ac:dyDescent="0.25">
      <c r="A130">
        <v>124</v>
      </c>
      <c r="B130" t="str">
        <f>"201304006067"</f>
        <v>201304006067</v>
      </c>
      <c r="C130" t="s">
        <v>25</v>
      </c>
    </row>
    <row r="131" spans="1:3" x14ac:dyDescent="0.25">
      <c r="A131">
        <v>125</v>
      </c>
      <c r="B131" t="str">
        <f>"00017649"</f>
        <v>00017649</v>
      </c>
      <c r="C131" t="s">
        <v>6</v>
      </c>
    </row>
    <row r="132" spans="1:3" x14ac:dyDescent="0.25">
      <c r="A132">
        <v>126</v>
      </c>
      <c r="B132" t="str">
        <f>"201504001820"</f>
        <v>201504001820</v>
      </c>
      <c r="C132" t="str">
        <f>"003"</f>
        <v>003</v>
      </c>
    </row>
    <row r="133" spans="1:3" x14ac:dyDescent="0.25">
      <c r="A133">
        <v>127</v>
      </c>
      <c r="B133" t="str">
        <f>"00791100"</f>
        <v>00791100</v>
      </c>
      <c r="C133" t="s">
        <v>9</v>
      </c>
    </row>
    <row r="134" spans="1:3" x14ac:dyDescent="0.25">
      <c r="A134">
        <v>128</v>
      </c>
      <c r="B134" t="str">
        <f>"00476657"</f>
        <v>00476657</v>
      </c>
      <c r="C134" t="s">
        <v>8</v>
      </c>
    </row>
    <row r="135" spans="1:3" x14ac:dyDescent="0.25">
      <c r="A135">
        <v>129</v>
      </c>
      <c r="B135" t="str">
        <f>"00787325"</f>
        <v>00787325</v>
      </c>
      <c r="C135" t="s">
        <v>7</v>
      </c>
    </row>
    <row r="136" spans="1:3" x14ac:dyDescent="0.25">
      <c r="A136">
        <v>130</v>
      </c>
      <c r="B136" t="str">
        <f>"00647795"</f>
        <v>00647795</v>
      </c>
      <c r="C136" t="s">
        <v>13</v>
      </c>
    </row>
    <row r="137" spans="1:3" x14ac:dyDescent="0.25">
      <c r="A137">
        <v>131</v>
      </c>
      <c r="B137" t="str">
        <f>"201604003189"</f>
        <v>201604003189</v>
      </c>
      <c r="C137" t="s">
        <v>9</v>
      </c>
    </row>
    <row r="138" spans="1:3" x14ac:dyDescent="0.25">
      <c r="A138">
        <v>132</v>
      </c>
      <c r="B138" t="str">
        <f>"00805653"</f>
        <v>00805653</v>
      </c>
      <c r="C138" t="s">
        <v>8</v>
      </c>
    </row>
    <row r="139" spans="1:3" x14ac:dyDescent="0.25">
      <c r="A139">
        <v>133</v>
      </c>
      <c r="B139" t="str">
        <f>"201511042848"</f>
        <v>201511042848</v>
      </c>
      <c r="C139" t="s">
        <v>6</v>
      </c>
    </row>
    <row r="140" spans="1:3" x14ac:dyDescent="0.25">
      <c r="A140">
        <v>134</v>
      </c>
      <c r="B140" t="str">
        <f>"00138244"</f>
        <v>00138244</v>
      </c>
      <c r="C140" t="s">
        <v>6</v>
      </c>
    </row>
    <row r="141" spans="1:3" x14ac:dyDescent="0.25">
      <c r="A141">
        <v>135</v>
      </c>
      <c r="B141" t="str">
        <f>"00434147"</f>
        <v>00434147</v>
      </c>
      <c r="C141" t="str">
        <f>"008"</f>
        <v>008</v>
      </c>
    </row>
    <row r="142" spans="1:3" x14ac:dyDescent="0.25">
      <c r="A142">
        <v>136</v>
      </c>
      <c r="B142" t="str">
        <f>"00873835"</f>
        <v>00873835</v>
      </c>
      <c r="C142" t="s">
        <v>6</v>
      </c>
    </row>
    <row r="143" spans="1:3" x14ac:dyDescent="0.25">
      <c r="A143">
        <v>137</v>
      </c>
      <c r="B143" t="str">
        <f>"00231220"</f>
        <v>00231220</v>
      </c>
      <c r="C143" t="s">
        <v>19</v>
      </c>
    </row>
    <row r="144" spans="1:3" x14ac:dyDescent="0.25">
      <c r="A144">
        <v>138</v>
      </c>
      <c r="B144" t="str">
        <f>"00456463"</f>
        <v>00456463</v>
      </c>
      <c r="C144" t="s">
        <v>6</v>
      </c>
    </row>
    <row r="145" spans="1:3" x14ac:dyDescent="0.25">
      <c r="A145">
        <v>139</v>
      </c>
      <c r="B145" t="str">
        <f>"00111364"</f>
        <v>00111364</v>
      </c>
      <c r="C145" t="s">
        <v>15</v>
      </c>
    </row>
    <row r="146" spans="1:3" x14ac:dyDescent="0.25">
      <c r="A146">
        <v>140</v>
      </c>
      <c r="B146" t="str">
        <f>"200802006216"</f>
        <v>200802006216</v>
      </c>
      <c r="C146" t="str">
        <f>"003"</f>
        <v>003</v>
      </c>
    </row>
    <row r="147" spans="1:3" x14ac:dyDescent="0.25">
      <c r="A147">
        <v>141</v>
      </c>
      <c r="B147" t="str">
        <f>"00042147"</f>
        <v>00042147</v>
      </c>
      <c r="C147" t="s">
        <v>13</v>
      </c>
    </row>
    <row r="148" spans="1:3" x14ac:dyDescent="0.25">
      <c r="A148">
        <v>142</v>
      </c>
      <c r="B148" t="str">
        <f>"00171670"</f>
        <v>00171670</v>
      </c>
      <c r="C148" t="s">
        <v>13</v>
      </c>
    </row>
    <row r="149" spans="1:3" x14ac:dyDescent="0.25">
      <c r="A149">
        <v>143</v>
      </c>
      <c r="B149" t="str">
        <f>"00425714"</f>
        <v>00425714</v>
      </c>
      <c r="C149" t="str">
        <f>"013"</f>
        <v>013</v>
      </c>
    </row>
    <row r="150" spans="1:3" x14ac:dyDescent="0.25">
      <c r="A150">
        <v>144</v>
      </c>
      <c r="B150" t="str">
        <f>"201406007426"</f>
        <v>201406007426</v>
      </c>
      <c r="C150" t="s">
        <v>9</v>
      </c>
    </row>
    <row r="151" spans="1:3" x14ac:dyDescent="0.25">
      <c r="A151">
        <v>145</v>
      </c>
      <c r="B151" t="str">
        <f>"200810000595"</f>
        <v>200810000595</v>
      </c>
      <c r="C151" t="s">
        <v>13</v>
      </c>
    </row>
    <row r="152" spans="1:3" x14ac:dyDescent="0.25">
      <c r="A152">
        <v>146</v>
      </c>
      <c r="B152" t="str">
        <f>"00170534"</f>
        <v>00170534</v>
      </c>
      <c r="C152" t="s">
        <v>6</v>
      </c>
    </row>
    <row r="153" spans="1:3" x14ac:dyDescent="0.25">
      <c r="A153">
        <v>147</v>
      </c>
      <c r="B153" t="str">
        <f>"00197888"</f>
        <v>00197888</v>
      </c>
      <c r="C153" t="str">
        <f>"003"</f>
        <v>003</v>
      </c>
    </row>
    <row r="154" spans="1:3" x14ac:dyDescent="0.25">
      <c r="A154">
        <v>148</v>
      </c>
      <c r="B154" t="str">
        <f>"201412006778"</f>
        <v>201412006778</v>
      </c>
      <c r="C154" t="s">
        <v>7</v>
      </c>
    </row>
    <row r="155" spans="1:3" x14ac:dyDescent="0.25">
      <c r="A155">
        <v>149</v>
      </c>
      <c r="B155" t="str">
        <f>"00796375"</f>
        <v>00796375</v>
      </c>
      <c r="C155" t="s">
        <v>6</v>
      </c>
    </row>
    <row r="156" spans="1:3" x14ac:dyDescent="0.25">
      <c r="A156">
        <v>150</v>
      </c>
      <c r="B156" t="str">
        <f>"00499062"</f>
        <v>00499062</v>
      </c>
      <c r="C156" t="s">
        <v>6</v>
      </c>
    </row>
    <row r="157" spans="1:3" x14ac:dyDescent="0.25">
      <c r="A157">
        <v>151</v>
      </c>
      <c r="B157" t="str">
        <f>"201412003247"</f>
        <v>201412003247</v>
      </c>
      <c r="C157" t="str">
        <f>"002"</f>
        <v>002</v>
      </c>
    </row>
    <row r="158" spans="1:3" x14ac:dyDescent="0.25">
      <c r="A158">
        <v>152</v>
      </c>
      <c r="B158" t="str">
        <f>"00872036"</f>
        <v>00872036</v>
      </c>
      <c r="C158" t="str">
        <f>"003"</f>
        <v>003</v>
      </c>
    </row>
    <row r="159" spans="1:3" x14ac:dyDescent="0.25">
      <c r="A159">
        <v>153</v>
      </c>
      <c r="B159" t="str">
        <f>"200802007286"</f>
        <v>200802007286</v>
      </c>
      <c r="C159" t="s">
        <v>6</v>
      </c>
    </row>
    <row r="160" spans="1:3" x14ac:dyDescent="0.25">
      <c r="A160">
        <v>154</v>
      </c>
      <c r="B160" t="str">
        <f>"00443883"</f>
        <v>00443883</v>
      </c>
      <c r="C160" t="s">
        <v>34</v>
      </c>
    </row>
    <row r="161" spans="1:3" x14ac:dyDescent="0.25">
      <c r="A161">
        <v>155</v>
      </c>
      <c r="B161" t="str">
        <f>"201402010605"</f>
        <v>201402010605</v>
      </c>
      <c r="C161" t="s">
        <v>6</v>
      </c>
    </row>
    <row r="162" spans="1:3" x14ac:dyDescent="0.25">
      <c r="A162">
        <v>156</v>
      </c>
      <c r="B162" t="str">
        <f>"201402006259"</f>
        <v>201402006259</v>
      </c>
      <c r="C162" t="s">
        <v>12</v>
      </c>
    </row>
    <row r="163" spans="1:3" x14ac:dyDescent="0.25">
      <c r="A163">
        <v>157</v>
      </c>
      <c r="B163" t="str">
        <f>"00546551"</f>
        <v>00546551</v>
      </c>
      <c r="C163" t="str">
        <f>"003"</f>
        <v>003</v>
      </c>
    </row>
    <row r="164" spans="1:3" x14ac:dyDescent="0.25">
      <c r="A164">
        <v>158</v>
      </c>
      <c r="B164" t="str">
        <f>"00875668"</f>
        <v>00875668</v>
      </c>
      <c r="C164" t="s">
        <v>35</v>
      </c>
    </row>
    <row r="165" spans="1:3" x14ac:dyDescent="0.25">
      <c r="A165">
        <v>159</v>
      </c>
      <c r="B165" t="str">
        <f>"00111885"</f>
        <v>00111885</v>
      </c>
      <c r="C165" t="s">
        <v>9</v>
      </c>
    </row>
    <row r="166" spans="1:3" x14ac:dyDescent="0.25">
      <c r="A166">
        <v>160</v>
      </c>
      <c r="B166" t="str">
        <f>"201605000175"</f>
        <v>201605000175</v>
      </c>
      <c r="C166" t="s">
        <v>32</v>
      </c>
    </row>
    <row r="167" spans="1:3" x14ac:dyDescent="0.25">
      <c r="A167">
        <v>161</v>
      </c>
      <c r="B167" t="str">
        <f>"00194049"</f>
        <v>00194049</v>
      </c>
      <c r="C167" t="s">
        <v>9</v>
      </c>
    </row>
    <row r="168" spans="1:3" x14ac:dyDescent="0.25">
      <c r="A168">
        <v>162</v>
      </c>
      <c r="B168" t="str">
        <f>"201405000431"</f>
        <v>201405000431</v>
      </c>
      <c r="C168" t="s">
        <v>8</v>
      </c>
    </row>
    <row r="169" spans="1:3" x14ac:dyDescent="0.25">
      <c r="A169">
        <v>163</v>
      </c>
      <c r="B169" t="str">
        <f>"00877054"</f>
        <v>00877054</v>
      </c>
      <c r="C169" t="s">
        <v>6</v>
      </c>
    </row>
    <row r="170" spans="1:3" x14ac:dyDescent="0.25">
      <c r="A170">
        <v>164</v>
      </c>
      <c r="B170" t="str">
        <f>"00318568"</f>
        <v>00318568</v>
      </c>
      <c r="C170" t="s">
        <v>8</v>
      </c>
    </row>
    <row r="171" spans="1:3" x14ac:dyDescent="0.25">
      <c r="A171">
        <v>165</v>
      </c>
      <c r="B171" t="str">
        <f>"00247005"</f>
        <v>00247005</v>
      </c>
      <c r="C171" t="s">
        <v>9</v>
      </c>
    </row>
    <row r="172" spans="1:3" x14ac:dyDescent="0.25">
      <c r="A172">
        <v>166</v>
      </c>
      <c r="B172" t="str">
        <f>"00425899"</f>
        <v>00425899</v>
      </c>
      <c r="C172" t="s">
        <v>13</v>
      </c>
    </row>
    <row r="173" spans="1:3" x14ac:dyDescent="0.25">
      <c r="A173">
        <v>167</v>
      </c>
      <c r="B173" t="str">
        <f>"201412005537"</f>
        <v>201412005537</v>
      </c>
      <c r="C173" t="s">
        <v>6</v>
      </c>
    </row>
    <row r="174" spans="1:3" x14ac:dyDescent="0.25">
      <c r="A174">
        <v>168</v>
      </c>
      <c r="B174" t="str">
        <f>"00837624"</f>
        <v>00837624</v>
      </c>
      <c r="C174" t="s">
        <v>8</v>
      </c>
    </row>
    <row r="175" spans="1:3" x14ac:dyDescent="0.25">
      <c r="A175">
        <v>169</v>
      </c>
      <c r="B175" t="str">
        <f>"00223948"</f>
        <v>00223948</v>
      </c>
      <c r="C175" t="s">
        <v>12</v>
      </c>
    </row>
    <row r="176" spans="1:3" x14ac:dyDescent="0.25">
      <c r="A176">
        <v>170</v>
      </c>
      <c r="B176" t="str">
        <f>"00344353"</f>
        <v>00344353</v>
      </c>
      <c r="C176" t="s">
        <v>6</v>
      </c>
    </row>
    <row r="177" spans="1:3" x14ac:dyDescent="0.25">
      <c r="A177">
        <v>171</v>
      </c>
      <c r="B177" t="str">
        <f>"00557299"</f>
        <v>00557299</v>
      </c>
      <c r="C177" t="s">
        <v>36</v>
      </c>
    </row>
    <row r="178" spans="1:3" x14ac:dyDescent="0.25">
      <c r="A178">
        <v>172</v>
      </c>
      <c r="B178" t="str">
        <f>"00771253"</f>
        <v>00771253</v>
      </c>
      <c r="C178" t="s">
        <v>17</v>
      </c>
    </row>
    <row r="179" spans="1:3" x14ac:dyDescent="0.25">
      <c r="A179">
        <v>173</v>
      </c>
      <c r="B179" t="str">
        <f>"00199574"</f>
        <v>00199574</v>
      </c>
      <c r="C179" t="s">
        <v>37</v>
      </c>
    </row>
    <row r="180" spans="1:3" x14ac:dyDescent="0.25">
      <c r="A180">
        <v>174</v>
      </c>
      <c r="B180" t="str">
        <f>"201402002253"</f>
        <v>201402002253</v>
      </c>
      <c r="C180" t="s">
        <v>38</v>
      </c>
    </row>
    <row r="181" spans="1:3" x14ac:dyDescent="0.25">
      <c r="A181">
        <v>175</v>
      </c>
      <c r="B181" t="str">
        <f>"00665904"</f>
        <v>00665904</v>
      </c>
      <c r="C181" t="str">
        <f>"003"</f>
        <v>003</v>
      </c>
    </row>
    <row r="182" spans="1:3" x14ac:dyDescent="0.25">
      <c r="A182">
        <v>176</v>
      </c>
      <c r="B182" t="str">
        <f>"00454495"</f>
        <v>00454495</v>
      </c>
      <c r="C182" t="s">
        <v>6</v>
      </c>
    </row>
    <row r="183" spans="1:3" x14ac:dyDescent="0.25">
      <c r="A183">
        <v>177</v>
      </c>
      <c r="B183" t="str">
        <f>"00877031"</f>
        <v>00877031</v>
      </c>
      <c r="C183" t="s">
        <v>21</v>
      </c>
    </row>
    <row r="184" spans="1:3" x14ac:dyDescent="0.25">
      <c r="A184">
        <v>178</v>
      </c>
      <c r="B184" t="str">
        <f>"00872665"</f>
        <v>00872665</v>
      </c>
      <c r="C184" t="s">
        <v>13</v>
      </c>
    </row>
    <row r="185" spans="1:3" x14ac:dyDescent="0.25">
      <c r="A185">
        <v>179</v>
      </c>
      <c r="B185" t="str">
        <f>"00770943"</f>
        <v>00770943</v>
      </c>
      <c r="C185" t="s">
        <v>6</v>
      </c>
    </row>
    <row r="186" spans="1:3" x14ac:dyDescent="0.25">
      <c r="A186">
        <v>180</v>
      </c>
      <c r="B186" t="str">
        <f>"00568514"</f>
        <v>00568514</v>
      </c>
      <c r="C186" t="s">
        <v>10</v>
      </c>
    </row>
    <row r="187" spans="1:3" x14ac:dyDescent="0.25">
      <c r="A187">
        <v>181</v>
      </c>
      <c r="B187" t="str">
        <f>"200802000524"</f>
        <v>200802000524</v>
      </c>
      <c r="C187" t="s">
        <v>8</v>
      </c>
    </row>
    <row r="188" spans="1:3" x14ac:dyDescent="0.25">
      <c r="A188">
        <v>182</v>
      </c>
      <c r="B188" t="str">
        <f>"00107722"</f>
        <v>00107722</v>
      </c>
      <c r="C188" t="s">
        <v>17</v>
      </c>
    </row>
    <row r="189" spans="1:3" x14ac:dyDescent="0.25">
      <c r="A189">
        <v>183</v>
      </c>
      <c r="B189" t="str">
        <f>"201511042996"</f>
        <v>201511042996</v>
      </c>
      <c r="C189" t="s">
        <v>9</v>
      </c>
    </row>
    <row r="190" spans="1:3" x14ac:dyDescent="0.25">
      <c r="A190">
        <v>184</v>
      </c>
      <c r="B190" t="str">
        <f>"00461085"</f>
        <v>00461085</v>
      </c>
      <c r="C190" t="s">
        <v>13</v>
      </c>
    </row>
    <row r="191" spans="1:3" x14ac:dyDescent="0.25">
      <c r="A191">
        <v>185</v>
      </c>
      <c r="B191" t="str">
        <f>"00284826"</f>
        <v>00284826</v>
      </c>
      <c r="C191" t="s">
        <v>9</v>
      </c>
    </row>
    <row r="192" spans="1:3" x14ac:dyDescent="0.25">
      <c r="A192">
        <v>186</v>
      </c>
      <c r="B192" t="str">
        <f>"00274799"</f>
        <v>00274799</v>
      </c>
      <c r="C192" t="s">
        <v>15</v>
      </c>
    </row>
    <row r="193" spans="1:3" x14ac:dyDescent="0.25">
      <c r="A193">
        <v>187</v>
      </c>
      <c r="B193" t="str">
        <f>"201406015856"</f>
        <v>201406015856</v>
      </c>
      <c r="C193" t="s">
        <v>14</v>
      </c>
    </row>
    <row r="194" spans="1:3" x14ac:dyDescent="0.25">
      <c r="A194">
        <v>188</v>
      </c>
      <c r="B194" t="str">
        <f>"200904000412"</f>
        <v>200904000412</v>
      </c>
      <c r="C194" t="s">
        <v>12</v>
      </c>
    </row>
    <row r="195" spans="1:3" x14ac:dyDescent="0.25">
      <c r="A195">
        <v>189</v>
      </c>
      <c r="B195" t="str">
        <f>"00661054"</f>
        <v>00661054</v>
      </c>
      <c r="C195" t="str">
        <f>"003"</f>
        <v>003</v>
      </c>
    </row>
    <row r="196" spans="1:3" x14ac:dyDescent="0.25">
      <c r="A196">
        <v>190</v>
      </c>
      <c r="B196" t="str">
        <f>"00389252"</f>
        <v>00389252</v>
      </c>
      <c r="C196" t="s">
        <v>13</v>
      </c>
    </row>
    <row r="197" spans="1:3" x14ac:dyDescent="0.25">
      <c r="A197">
        <v>191</v>
      </c>
      <c r="B197" t="str">
        <f>"00326052"</f>
        <v>00326052</v>
      </c>
      <c r="C197" t="s">
        <v>29</v>
      </c>
    </row>
    <row r="198" spans="1:3" x14ac:dyDescent="0.25">
      <c r="A198">
        <v>192</v>
      </c>
      <c r="B198" t="str">
        <f>"201511008004"</f>
        <v>201511008004</v>
      </c>
      <c r="C198" t="s">
        <v>8</v>
      </c>
    </row>
    <row r="199" spans="1:3" x14ac:dyDescent="0.25">
      <c r="A199">
        <v>193</v>
      </c>
      <c r="B199" t="str">
        <f>"00767314"</f>
        <v>00767314</v>
      </c>
      <c r="C199" t="s">
        <v>10</v>
      </c>
    </row>
    <row r="200" spans="1:3" x14ac:dyDescent="0.25">
      <c r="A200">
        <v>194</v>
      </c>
      <c r="B200" t="str">
        <f>"00722881"</f>
        <v>00722881</v>
      </c>
      <c r="C200" t="s">
        <v>6</v>
      </c>
    </row>
    <row r="201" spans="1:3" x14ac:dyDescent="0.25">
      <c r="A201">
        <v>195</v>
      </c>
      <c r="B201" t="str">
        <f>"201406012251"</f>
        <v>201406012251</v>
      </c>
      <c r="C201" t="s">
        <v>6</v>
      </c>
    </row>
    <row r="202" spans="1:3" x14ac:dyDescent="0.25">
      <c r="A202">
        <v>196</v>
      </c>
      <c r="B202" t="str">
        <f>"00874970"</f>
        <v>00874970</v>
      </c>
      <c r="C202" t="s">
        <v>14</v>
      </c>
    </row>
    <row r="203" spans="1:3" x14ac:dyDescent="0.25">
      <c r="A203">
        <v>197</v>
      </c>
      <c r="B203" t="str">
        <f>"200801005399"</f>
        <v>200801005399</v>
      </c>
      <c r="C203" t="s">
        <v>6</v>
      </c>
    </row>
    <row r="204" spans="1:3" x14ac:dyDescent="0.25">
      <c r="A204">
        <v>198</v>
      </c>
      <c r="B204" t="str">
        <f>"00839615"</f>
        <v>00839615</v>
      </c>
      <c r="C204" t="s">
        <v>8</v>
      </c>
    </row>
    <row r="205" spans="1:3" x14ac:dyDescent="0.25">
      <c r="A205">
        <v>199</v>
      </c>
      <c r="B205" t="str">
        <f>"00721895"</f>
        <v>00721895</v>
      </c>
      <c r="C205" t="s">
        <v>6</v>
      </c>
    </row>
    <row r="206" spans="1:3" x14ac:dyDescent="0.25">
      <c r="A206">
        <v>200</v>
      </c>
      <c r="B206" t="str">
        <f>"00428521"</f>
        <v>00428521</v>
      </c>
      <c r="C206" t="s">
        <v>39</v>
      </c>
    </row>
    <row r="207" spans="1:3" x14ac:dyDescent="0.25">
      <c r="A207">
        <v>201</v>
      </c>
      <c r="B207" t="str">
        <f>"00550252"</f>
        <v>00550252</v>
      </c>
      <c r="C207" t="s">
        <v>6</v>
      </c>
    </row>
    <row r="208" spans="1:3" x14ac:dyDescent="0.25">
      <c r="A208">
        <v>202</v>
      </c>
      <c r="B208" t="str">
        <f>"00824408"</f>
        <v>00824408</v>
      </c>
      <c r="C208" t="s">
        <v>9</v>
      </c>
    </row>
    <row r="209" spans="1:3" x14ac:dyDescent="0.25">
      <c r="A209">
        <v>203</v>
      </c>
      <c r="B209" t="str">
        <f>"00725042"</f>
        <v>00725042</v>
      </c>
      <c r="C209" t="s">
        <v>40</v>
      </c>
    </row>
    <row r="210" spans="1:3" x14ac:dyDescent="0.25">
      <c r="A210">
        <v>204</v>
      </c>
      <c r="B210" t="str">
        <f>"00771350"</f>
        <v>00771350</v>
      </c>
      <c r="C210" t="s">
        <v>9</v>
      </c>
    </row>
    <row r="211" spans="1:3" x14ac:dyDescent="0.25">
      <c r="A211">
        <v>205</v>
      </c>
      <c r="B211" t="str">
        <f>"00849754"</f>
        <v>00849754</v>
      </c>
      <c r="C211" t="s">
        <v>36</v>
      </c>
    </row>
    <row r="212" spans="1:3" x14ac:dyDescent="0.25">
      <c r="A212">
        <v>206</v>
      </c>
      <c r="B212" t="str">
        <f>"00799095"</f>
        <v>00799095</v>
      </c>
      <c r="C212" t="s">
        <v>9</v>
      </c>
    </row>
    <row r="213" spans="1:3" x14ac:dyDescent="0.25">
      <c r="A213">
        <v>207</v>
      </c>
      <c r="B213" t="str">
        <f>"00876934"</f>
        <v>00876934</v>
      </c>
      <c r="C213" t="s">
        <v>9</v>
      </c>
    </row>
    <row r="214" spans="1:3" x14ac:dyDescent="0.25">
      <c r="A214">
        <v>208</v>
      </c>
      <c r="B214" t="str">
        <f>"00323342"</f>
        <v>00323342</v>
      </c>
      <c r="C214" t="s">
        <v>9</v>
      </c>
    </row>
    <row r="215" spans="1:3" x14ac:dyDescent="0.25">
      <c r="A215">
        <v>209</v>
      </c>
      <c r="B215" t="str">
        <f>"00499037"</f>
        <v>00499037</v>
      </c>
      <c r="C215" t="s">
        <v>8</v>
      </c>
    </row>
    <row r="216" spans="1:3" x14ac:dyDescent="0.25">
      <c r="A216">
        <v>210</v>
      </c>
      <c r="B216" t="str">
        <f>"201402010783"</f>
        <v>201402010783</v>
      </c>
      <c r="C216" t="s">
        <v>7</v>
      </c>
    </row>
    <row r="217" spans="1:3" x14ac:dyDescent="0.25">
      <c r="A217">
        <v>211</v>
      </c>
      <c r="B217" t="str">
        <f>"201412001322"</f>
        <v>201412001322</v>
      </c>
      <c r="C217" t="str">
        <f>"013"</f>
        <v>013</v>
      </c>
    </row>
    <row r="218" spans="1:3" x14ac:dyDescent="0.25">
      <c r="A218">
        <v>212</v>
      </c>
      <c r="B218" t="str">
        <f>"00342380"</f>
        <v>00342380</v>
      </c>
      <c r="C218" t="s">
        <v>6</v>
      </c>
    </row>
    <row r="219" spans="1:3" x14ac:dyDescent="0.25">
      <c r="A219">
        <v>213</v>
      </c>
      <c r="B219" t="str">
        <f>"00714870"</f>
        <v>00714870</v>
      </c>
      <c r="C219" t="s">
        <v>9</v>
      </c>
    </row>
    <row r="220" spans="1:3" x14ac:dyDescent="0.25">
      <c r="A220">
        <v>214</v>
      </c>
      <c r="B220" t="str">
        <f>"00220053"</f>
        <v>00220053</v>
      </c>
      <c r="C220" t="s">
        <v>36</v>
      </c>
    </row>
    <row r="221" spans="1:3" x14ac:dyDescent="0.25">
      <c r="A221">
        <v>215</v>
      </c>
      <c r="B221" t="str">
        <f>"201406016670"</f>
        <v>201406016670</v>
      </c>
      <c r="C221" t="s">
        <v>8</v>
      </c>
    </row>
    <row r="222" spans="1:3" x14ac:dyDescent="0.25">
      <c r="A222">
        <v>216</v>
      </c>
      <c r="B222" t="str">
        <f>"201506004068"</f>
        <v>201506004068</v>
      </c>
      <c r="C222" t="s">
        <v>8</v>
      </c>
    </row>
    <row r="223" spans="1:3" x14ac:dyDescent="0.25">
      <c r="A223">
        <v>217</v>
      </c>
      <c r="B223" t="str">
        <f>"201406013092"</f>
        <v>201406013092</v>
      </c>
      <c r="C223" t="s">
        <v>41</v>
      </c>
    </row>
    <row r="224" spans="1:3" x14ac:dyDescent="0.25">
      <c r="A224">
        <v>218</v>
      </c>
      <c r="B224" t="str">
        <f>"201410011237"</f>
        <v>201410011237</v>
      </c>
      <c r="C224" t="s">
        <v>8</v>
      </c>
    </row>
    <row r="225" spans="1:3" x14ac:dyDescent="0.25">
      <c r="A225">
        <v>219</v>
      </c>
      <c r="B225" t="str">
        <f>"00853406"</f>
        <v>00853406</v>
      </c>
      <c r="C225" t="s">
        <v>9</v>
      </c>
    </row>
    <row r="226" spans="1:3" x14ac:dyDescent="0.25">
      <c r="A226">
        <v>220</v>
      </c>
      <c r="B226" t="str">
        <f>"200712002887"</f>
        <v>200712002887</v>
      </c>
      <c r="C226" t="s">
        <v>37</v>
      </c>
    </row>
    <row r="227" spans="1:3" x14ac:dyDescent="0.25">
      <c r="A227">
        <v>221</v>
      </c>
      <c r="B227" t="str">
        <f>"00768853"</f>
        <v>00768853</v>
      </c>
      <c r="C227" t="s">
        <v>6</v>
      </c>
    </row>
    <row r="228" spans="1:3" x14ac:dyDescent="0.25">
      <c r="A228">
        <v>222</v>
      </c>
      <c r="B228" t="str">
        <f>"201410000113"</f>
        <v>201410000113</v>
      </c>
      <c r="C228" t="s">
        <v>12</v>
      </c>
    </row>
    <row r="229" spans="1:3" x14ac:dyDescent="0.25">
      <c r="A229">
        <v>223</v>
      </c>
      <c r="B229" t="str">
        <f>"00087303"</f>
        <v>00087303</v>
      </c>
      <c r="C229" t="s">
        <v>9</v>
      </c>
    </row>
    <row r="230" spans="1:3" x14ac:dyDescent="0.25">
      <c r="A230">
        <v>224</v>
      </c>
      <c r="B230" t="str">
        <f>"00487445"</f>
        <v>00487445</v>
      </c>
      <c r="C230" t="str">
        <f>"003"</f>
        <v>003</v>
      </c>
    </row>
    <row r="233" spans="1:3" x14ac:dyDescent="0.25">
      <c r="A233" t="s">
        <v>42</v>
      </c>
    </row>
    <row r="234" spans="1:3" x14ac:dyDescent="0.25">
      <c r="A234" t="s">
        <v>43</v>
      </c>
    </row>
    <row r="235" spans="1:3" x14ac:dyDescent="0.25">
      <c r="A235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4Κ_2022_ΤΕ_ΑΠΟΡΡΙΠΤΕΟΙ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Livaniou Manolis</dc:creator>
  <cp:lastModifiedBy>Livaniou Manolis</cp:lastModifiedBy>
  <dcterms:created xsi:type="dcterms:W3CDTF">2023-08-24T09:33:02Z</dcterms:created>
  <dcterms:modified xsi:type="dcterms:W3CDTF">2023-08-24T09:33:02Z</dcterms:modified>
</cp:coreProperties>
</file>